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3" r:id="rId1"/>
  </sheets>
  <definedNames>
    <definedName name="_xlnm.Print_Area" localSheetId="0">Sheet1!$A$12:$N$27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<sst xmlns="http://schemas.openxmlformats.org/spreadsheetml/2006/main" count="26" uniqueCount="20">
  <si>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r>
      <t xml:space="preserve">填写本表请先阅读以下注意事项： 
   </t>
    </r>
    <r>
      <rPr>
        <sz val="18"/>
        <rFont val="宋体"/>
        <charset val="134"/>
      </rPr>
      <t xml:space="preserve"> 1.***填写该项劳务费具体活动事项名称，培训请的专家</t>
    </r>
    <r>
      <rPr>
        <sz val="18"/>
        <color rgb="FFFF0000"/>
        <rFont val="宋体"/>
        <charset val="134"/>
      </rPr>
      <t>一定要注上培训</t>
    </r>
    <r>
      <rPr>
        <sz val="18"/>
        <rFont val="宋体"/>
        <charset val="134"/>
      </rPr>
      <t>两字；  
    2.代扣个人所得税、实发金额、总金额合计等为自动生成，</t>
    </r>
    <r>
      <rPr>
        <sz val="18"/>
        <color rgb="FFFF0000"/>
        <rFont val="宋体"/>
        <charset val="134"/>
      </rPr>
      <t>不要</t>
    </r>
    <r>
      <rPr>
        <sz val="18"/>
        <rFont val="宋体"/>
        <charset val="134"/>
      </rPr>
      <t>调整I列和J列的公式。
    3.总金额人民币大写金额自动生成，</t>
    </r>
    <r>
      <rPr>
        <sz val="18"/>
        <color rgb="FFFF0000"/>
        <rFont val="宋体"/>
        <charset val="134"/>
      </rPr>
      <t>不需要手填</t>
    </r>
    <r>
      <rPr>
        <sz val="18"/>
        <rFont val="宋体"/>
        <charset val="134"/>
      </rPr>
      <t xml:space="preserve">
    4.</t>
    </r>
    <r>
      <rPr>
        <sz val="18"/>
        <color rgb="FFFF0000"/>
        <rFont val="宋体"/>
        <charset val="134"/>
      </rPr>
      <t>不要</t>
    </r>
    <r>
      <rPr>
        <sz val="18"/>
        <rFont val="宋体"/>
        <charset val="134"/>
      </rPr>
      <t>调整本表的格式
    5.注意调整列宽，保证各项信息显示完整。
    6.邀请外单位专家进行专题培训讲座，讲课费（税后）执行</t>
    </r>
    <r>
      <rPr>
        <sz val="18"/>
        <color rgb="FFFF0000"/>
        <rFont val="宋体"/>
        <charset val="134"/>
      </rPr>
      <t>以下</t>
    </r>
    <r>
      <rPr>
        <sz val="18"/>
        <rFont val="宋体"/>
        <charset val="134"/>
      </rPr>
      <t>标准：
      副高级职称及其他人员每半天不超过2000元；
      正高级职称人员每半天不超过4000元；
      院士、全国知名专家每半天一般不超过6000元。
    7.命题、审题、阅卷类，每人每半天不得超过200元，专家每半天不超过600元。</t>
    </r>
  </si>
  <si>
    <t>XXXX劳务费发放表</t>
  </si>
  <si>
    <t>序号</t>
  </si>
  <si>
    <t>发放对象</t>
  </si>
  <si>
    <t>身份证号码</t>
  </si>
  <si>
    <t>开户行</t>
  </si>
  <si>
    <t>卡号</t>
  </si>
  <si>
    <t>天数（天）</t>
  </si>
  <si>
    <t>标准       （元/天)</t>
  </si>
  <si>
    <t>应发金额（元）</t>
  </si>
  <si>
    <t>代扣个人所得税</t>
  </si>
  <si>
    <t>实发金额（元）</t>
  </si>
  <si>
    <t>工作单位</t>
  </si>
  <si>
    <t>职务职称</t>
  </si>
  <si>
    <t>联系电话</t>
  </si>
  <si>
    <t xml:space="preserve">备注     </t>
  </si>
  <si>
    <t>保洁主管</t>
  </si>
  <si>
    <t>15255609083</t>
  </si>
  <si>
    <t>保洁</t>
  </si>
  <si>
    <t xml:space="preserve">制表人：                                                                                                                                                      制表日期： 2022年  月  日
部门领导审核:        
财务审核：
分管校长审批：
校长审批：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</si>
</sst>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22"/>
      <name val="宋体"/>
      <charset val="134"/>
    </font>
    <font>
      <sz val="14"/>
      <name val="宋体"/>
      <charset val="134"/>
    </font>
    <font>
      <sz val="18"/>
      <color rgb="FFFF0000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sz val="12"/>
      <name val="华文仿宋"/>
      <charset val="134"/>
    </font>
    <font>
      <sz val="14"/>
      <name val="华文仿宋"/>
      <charset val="134"/>
    </font>
    <font>
      <sz val="16"/>
      <name val="华文仿宋"/>
      <charset val="134"/>
    </font>
    <font>
      <sz val="20"/>
      <name val="华文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49" fontId="7" fillId="0" borderId="2" xfId="0" applyNumberFormat="1" applyFont="1" applyBorder="1" applyAlignment="1" applyProtection="1">
      <alignment shrinkToFit="1"/>
      <protection locked="0"/>
    </xf>
    <xf numFmtId="0" fontId="7" fillId="0" borderId="2" xfId="0" applyFont="1" applyBorder="1" applyAlignment="1" applyProtection="1">
      <alignment shrinkToFit="1"/>
      <protection locked="0"/>
    </xf>
    <xf numFmtId="0" fontId="8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shrinkToFit="1"/>
      <protection locked="0"/>
    </xf>
    <xf numFmtId="49" fontId="2" fillId="0" borderId="2" xfId="0" applyNumberFormat="1" applyFont="1" applyBorder="1" applyAlignment="1" applyProtection="1">
      <alignment shrinkToFi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49" fontId="0" fillId="0" borderId="2" xfId="0" applyNumberFormat="1" applyBorder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1"/>
  <sheetViews>
    <sheetView tabSelected="1" zoomScale="75" zoomScaleNormal="75" workbookViewId="0">
      <selection activeCell="E8" sqref="E8:E9"/>
    </sheetView>
  </sheetViews>
  <sheetFormatPr defaultColWidth="9" defaultRowHeight="15"/>
  <cols>
    <col min="1" max="1" width="5.125" style="3" customWidth="1"/>
    <col min="2" max="2" width="11.625" style="3" customWidth="1"/>
    <col min="3" max="3" width="23.75" style="3" customWidth="1"/>
    <col min="4" max="4" width="47.625" style="3" customWidth="1"/>
    <col min="5" max="5" width="28.25" style="3" customWidth="1"/>
    <col min="6" max="6" width="7.375" style="3" customWidth="1"/>
    <col min="7" max="7" width="9.375" style="3" customWidth="1"/>
    <col min="8" max="8" width="9.625" style="3" customWidth="1"/>
    <col min="9" max="10" width="9.625" style="4" customWidth="1"/>
    <col min="11" max="11" width="39.5" style="3" customWidth="1"/>
    <col min="12" max="12" width="18.75" style="3" customWidth="1"/>
    <col min="13" max="13" width="19.25" style="3" customWidth="1"/>
    <col min="14" max="14" width="8.125" style="3" customWidth="1"/>
    <col min="15" max="16384" width="9" style="3"/>
  </cols>
  <sheetData>
    <row r="1" s="1" customFormat="1" ht="284.2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12" ht="35.25" customHeight="1" spans="1:14">
      <c r="A12" s="6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ht="43.5" customHeight="1" spans="1:14">
      <c r="A13" s="8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9" t="s">
        <v>7</v>
      </c>
      <c r="G13" s="9" t="s">
        <v>8</v>
      </c>
      <c r="H13" s="9" t="s">
        <v>9</v>
      </c>
      <c r="I13" s="23" t="s">
        <v>10</v>
      </c>
      <c r="J13" s="23" t="s">
        <v>11</v>
      </c>
      <c r="K13" s="8" t="s">
        <v>12</v>
      </c>
      <c r="L13" s="8" t="s">
        <v>13</v>
      </c>
      <c r="M13" s="24" t="s">
        <v>14</v>
      </c>
      <c r="N13" s="23" t="s">
        <v>15</v>
      </c>
    </row>
    <row r="14" s="2" customFormat="1" ht="20" spans="1:14">
      <c r="A14" s="10"/>
      <c r="B14" s="11"/>
      <c r="C14" s="11"/>
      <c r="D14" s="11"/>
      <c r="E14" s="11"/>
      <c r="F14" s="11"/>
      <c r="G14" s="11"/>
      <c r="H14" s="12">
        <f>G14*F14</f>
        <v>0</v>
      </c>
      <c r="I14" s="12">
        <f>CHOOSE(LOOKUP(H14,{0,800,4000,25000,62500,999999999},{1,2,3,4,5,6}),0,(H14-800)*20%,H14*80%*20%,H14*80%*30%-2000,H14*80%*40%-7000)</f>
        <v>0</v>
      </c>
      <c r="J14" s="12">
        <f>H14-I14</f>
        <v>0</v>
      </c>
      <c r="K14" s="10"/>
      <c r="L14" s="11" t="s">
        <v>16</v>
      </c>
      <c r="M14" s="11" t="s">
        <v>17</v>
      </c>
      <c r="N14" s="25"/>
    </row>
    <row r="15" s="2" customFormat="1" ht="20" spans="1:14">
      <c r="A15" s="13"/>
      <c r="B15" s="11"/>
      <c r="C15" s="11"/>
      <c r="D15" s="11"/>
      <c r="E15" s="11"/>
      <c r="F15" s="11"/>
      <c r="G15" s="11"/>
      <c r="H15" s="12">
        <f t="shared" ref="H15:H25" si="0">G15*F15</f>
        <v>0</v>
      </c>
      <c r="I15" s="12">
        <f>CHOOSE(LOOKUP(H15,{0,800,4000,25000,62500,999999999},{1,2,3,4,5,6}),0,(H15-800)*20%,H15*80%*20%,H15*80%*30%-2000,H15*80%*40%-7000)</f>
        <v>0</v>
      </c>
      <c r="J15" s="12">
        <f t="shared" ref="J15:J25" si="1">H15-I15</f>
        <v>0</v>
      </c>
      <c r="K15" s="10"/>
      <c r="L15" s="11" t="s">
        <v>18</v>
      </c>
      <c r="M15" s="11">
        <v>17730031346</v>
      </c>
      <c r="N15" s="25"/>
    </row>
    <row r="16" s="2" customFormat="1" ht="20" spans="1:14">
      <c r="A16" s="10"/>
      <c r="B16" s="11"/>
      <c r="C16" s="11"/>
      <c r="D16" s="11"/>
      <c r="E16" s="11"/>
      <c r="F16" s="11"/>
      <c r="G16" s="11"/>
      <c r="H16" s="12">
        <f t="shared" si="0"/>
        <v>0</v>
      </c>
      <c r="I16" s="12">
        <f>CHOOSE(LOOKUP(H16,{0,800,4000,25000,62500,999999999},{1,2,3,4,5,6}),0,(H16-800)*20%,H16*80%*20%,H16*80%*30%-2000,H16*80%*40%-7000)</f>
        <v>0</v>
      </c>
      <c r="J16" s="12">
        <f t="shared" si="1"/>
        <v>0</v>
      </c>
      <c r="K16" s="10"/>
      <c r="L16" s="11" t="s">
        <v>18</v>
      </c>
      <c r="M16" s="11">
        <v>19965041479</v>
      </c>
      <c r="N16" s="25"/>
    </row>
    <row r="17" s="2" customFormat="1" ht="20" spans="1:14">
      <c r="A17" s="13"/>
      <c r="B17" s="11"/>
      <c r="C17" s="11"/>
      <c r="D17" s="11"/>
      <c r="E17" s="11"/>
      <c r="F17" s="11"/>
      <c r="G17" s="11"/>
      <c r="H17" s="12">
        <f t="shared" si="0"/>
        <v>0</v>
      </c>
      <c r="I17" s="12">
        <f>CHOOSE(LOOKUP(H17,{0,800,4000,25000,62500,999999999},{1,2,3,4,5,6}),0,(H17-800)*20%,H17*80%*20%,H17*80%*30%-2000,H17*80%*40%-7000)</f>
        <v>0</v>
      </c>
      <c r="J17" s="12">
        <f t="shared" si="1"/>
        <v>0</v>
      </c>
      <c r="K17" s="10"/>
      <c r="L17" s="11" t="s">
        <v>18</v>
      </c>
      <c r="M17" s="11">
        <v>18856982212</v>
      </c>
      <c r="N17" s="25"/>
    </row>
    <row r="18" s="2" customFormat="1" ht="20" spans="1:14">
      <c r="A18" s="10"/>
      <c r="B18" s="11"/>
      <c r="C18" s="11"/>
      <c r="D18" s="11"/>
      <c r="E18" s="11"/>
      <c r="F18" s="11"/>
      <c r="G18" s="11"/>
      <c r="H18" s="12">
        <f t="shared" si="0"/>
        <v>0</v>
      </c>
      <c r="I18" s="12">
        <f>CHOOSE(LOOKUP(H18,{0,800,4000,25000,62500,999999999},{1,2,3,4,5,6}),0,(H18-800)*20%,H18*80%*20%,H18*80%*30%-2000,H18*80%*40%-7000)</f>
        <v>0</v>
      </c>
      <c r="J18" s="12">
        <f t="shared" si="1"/>
        <v>0</v>
      </c>
      <c r="K18" s="10"/>
      <c r="L18" s="11" t="s">
        <v>18</v>
      </c>
      <c r="M18" s="11">
        <v>15156049622</v>
      </c>
      <c r="N18" s="25"/>
    </row>
    <row r="19" s="2" customFormat="1" ht="20" spans="1:19">
      <c r="A19" s="13"/>
      <c r="B19" s="11"/>
      <c r="C19" s="11"/>
      <c r="D19" s="11"/>
      <c r="E19" s="11"/>
      <c r="F19" s="11"/>
      <c r="G19" s="11"/>
      <c r="H19" s="12">
        <f t="shared" si="0"/>
        <v>0</v>
      </c>
      <c r="I19" s="12">
        <f>CHOOSE(LOOKUP(H19,{0,800,4000,25000,62500,999999999},{1,2,3,4,5,6}),0,(H19-800)*20%,H19*80%*20%,H19*80%*30%-2000,H19*80%*40%-7000)</f>
        <v>0</v>
      </c>
      <c r="J19" s="12">
        <f t="shared" si="1"/>
        <v>0</v>
      </c>
      <c r="K19" s="10"/>
      <c r="L19" s="11" t="s">
        <v>18</v>
      </c>
      <c r="M19" s="11">
        <v>19556073990</v>
      </c>
      <c r="N19" s="25"/>
      <c r="P19" s="26"/>
      <c r="Q19" s="26"/>
      <c r="R19" s="26"/>
      <c r="S19" s="31"/>
    </row>
    <row r="20" s="2" customFormat="1" ht="20" spans="1:14">
      <c r="A20" s="10"/>
      <c r="B20" s="11"/>
      <c r="C20" s="11"/>
      <c r="D20" s="11"/>
      <c r="E20" s="11"/>
      <c r="F20" s="11"/>
      <c r="G20" s="11"/>
      <c r="H20" s="12">
        <f t="shared" si="0"/>
        <v>0</v>
      </c>
      <c r="I20" s="12">
        <f>CHOOSE(LOOKUP(H20,{0,800,4000,25000,62500,999999999},{1,2,3,4,5,6}),0,(H20-800)*20%,H20*80%*20%,H20*80%*30%-2000,H20*80%*40%-7000)</f>
        <v>0</v>
      </c>
      <c r="J20" s="12">
        <f t="shared" si="1"/>
        <v>0</v>
      </c>
      <c r="K20" s="10"/>
      <c r="L20" s="11" t="s">
        <v>18</v>
      </c>
      <c r="M20" s="11">
        <v>18019547704</v>
      </c>
      <c r="N20" s="25"/>
    </row>
    <row r="21" s="2" customFormat="1" ht="20" spans="1:14">
      <c r="A21" s="13"/>
      <c r="B21" s="11"/>
      <c r="C21" s="11"/>
      <c r="D21" s="11"/>
      <c r="E21" s="11"/>
      <c r="F21" s="11"/>
      <c r="G21" s="11"/>
      <c r="H21" s="12">
        <f t="shared" si="0"/>
        <v>0</v>
      </c>
      <c r="I21" s="12">
        <f>CHOOSE(LOOKUP(H21,{0,800,4000,25000,62500,999999999},{1,2,3,4,5,6}),0,(H21-800)*20%,H21*80%*20%,H21*80%*30%-2000,H21*80%*40%-7000)</f>
        <v>0</v>
      </c>
      <c r="J21" s="12">
        <f t="shared" si="1"/>
        <v>0</v>
      </c>
      <c r="K21" s="10"/>
      <c r="L21" s="11" t="s">
        <v>18</v>
      </c>
      <c r="M21" s="11">
        <v>13155125967</v>
      </c>
      <c r="N21" s="25"/>
    </row>
    <row r="22" s="2" customFormat="1" ht="20" spans="1:14">
      <c r="A22" s="10"/>
      <c r="B22" s="11"/>
      <c r="C22" s="11"/>
      <c r="D22" s="11"/>
      <c r="E22" s="11"/>
      <c r="F22" s="11"/>
      <c r="G22" s="11"/>
      <c r="H22" s="12">
        <f t="shared" si="0"/>
        <v>0</v>
      </c>
      <c r="I22" s="12">
        <f>CHOOSE(LOOKUP(H22,{0,800,4000,25000,62500,999999999},{1,2,3,4,5,6}),0,(H22-800)*20%,H22*80%*20%,H22*80%*30%-2000,H22*80%*40%-7000)</f>
        <v>0</v>
      </c>
      <c r="J22" s="12">
        <f t="shared" si="1"/>
        <v>0</v>
      </c>
      <c r="K22" s="10"/>
      <c r="L22" s="11"/>
      <c r="M22" s="11"/>
      <c r="N22" s="25"/>
    </row>
    <row r="23" s="2" customFormat="1" ht="20" spans="1:14">
      <c r="A23" s="14"/>
      <c r="B23" s="14"/>
      <c r="C23" s="15"/>
      <c r="D23" s="16"/>
      <c r="E23" s="15"/>
      <c r="F23" s="14"/>
      <c r="G23" s="14"/>
      <c r="H23" s="12">
        <f t="shared" si="0"/>
        <v>0</v>
      </c>
      <c r="I23" s="12">
        <f>CHOOSE(LOOKUP(H23,{0,800,4000,25000,62500,999999999},{1,2,3,4,5,6}),0,(H23-800)*20%,H23*80%*20%,H23*80%*30%-2000,H23*80%*40%-7000)</f>
        <v>0</v>
      </c>
      <c r="J23" s="12">
        <f t="shared" si="1"/>
        <v>0</v>
      </c>
      <c r="K23" s="16"/>
      <c r="L23" s="27"/>
      <c r="M23" s="28"/>
      <c r="N23" s="25"/>
    </row>
    <row r="24" s="2" customFormat="1" ht="20" spans="1:14">
      <c r="A24" s="14"/>
      <c r="B24" s="14"/>
      <c r="C24" s="15"/>
      <c r="D24" s="16"/>
      <c r="E24" s="15"/>
      <c r="F24" s="14"/>
      <c r="G24" s="14"/>
      <c r="H24" s="12">
        <f t="shared" si="0"/>
        <v>0</v>
      </c>
      <c r="I24" s="12">
        <f>CHOOSE(LOOKUP(H24,{0,800,4000,25000,62500,999999999},{1,2,3,4,5,6}),0,(H24-800)*20%,H24*80%*20%,H24*80%*30%-2000,H24*80%*40%-7000)</f>
        <v>0</v>
      </c>
      <c r="J24" s="12">
        <f t="shared" si="1"/>
        <v>0</v>
      </c>
      <c r="K24" s="16"/>
      <c r="L24" s="27"/>
      <c r="M24" s="28"/>
      <c r="N24" s="25"/>
    </row>
    <row r="25" s="2" customFormat="1" ht="20" spans="1:14">
      <c r="A25" s="14"/>
      <c r="B25" s="14"/>
      <c r="C25" s="15"/>
      <c r="D25" s="16"/>
      <c r="E25" s="15"/>
      <c r="F25" s="14"/>
      <c r="G25" s="14"/>
      <c r="H25" s="12">
        <f t="shared" si="0"/>
        <v>0</v>
      </c>
      <c r="I25" s="12">
        <f>CHOOSE(LOOKUP(H25,{0,800,4000,25000,62500,999999999},{1,2,3,4,5,6}),0,(H25-800)*20%,H25*80%*20%,H25*80%*30%-2000,H25*80%*40%-7000)</f>
        <v>0</v>
      </c>
      <c r="J25" s="12">
        <f t="shared" si="1"/>
        <v>0</v>
      </c>
      <c r="K25" s="16"/>
      <c r="L25" s="27"/>
      <c r="M25" s="28"/>
      <c r="N25" s="25"/>
    </row>
    <row r="26" ht="27" customHeight="1" spans="1:14">
      <c r="A26" s="17" t="str">
        <f>"总金额合计（大写）：人民币"&amp;SUBSTITUTE(SUBSTITUTE(TEXT(TRUNC(FIXED(H26)),"[&gt;0][dbnum2];[&lt;0]负[dbnum2];;")&amp;TEXT(RIGHT(FIXED(H26),2),"元[dbnum2]0角0分;;"&amp;IF(ABS(H26)&gt;1%,"元整",)),"零角",IF(ABS(H26)&lt;1,,"零")),"零分","整")</f>
        <v>总金额合计（大写）：人民币</v>
      </c>
      <c r="B26" s="18"/>
      <c r="C26" s="18"/>
      <c r="D26" s="18"/>
      <c r="E26" s="18"/>
      <c r="F26" s="18"/>
      <c r="G26" s="18"/>
      <c r="H26" s="19">
        <f>SUM(H14:H25)</f>
        <v>0</v>
      </c>
      <c r="I26" s="19">
        <f>SUM(I14:I25)</f>
        <v>0</v>
      </c>
      <c r="J26" s="19">
        <f>SUM(J14:J25)</f>
        <v>0</v>
      </c>
      <c r="K26" s="29"/>
      <c r="L26" s="30"/>
      <c r="M26" s="30"/>
      <c r="N26" s="30"/>
    </row>
    <row r="27" ht="239.25" customHeight="1" spans="1:14">
      <c r="A27" s="20" t="s">
        <v>19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ht="36" customHeight="1" spans="1:14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ht="36" customHeight="1" spans="1:14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ht="36" customHeight="1" spans="1:1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ht="165.75" customHeight="1"/>
  </sheetData>
  <sheetProtection password="EF6B" sheet="1" formatCells="0" objects="1" scenarios="1"/>
  <mergeCells count="4">
    <mergeCell ref="A1:N1"/>
    <mergeCell ref="A12:N12"/>
    <mergeCell ref="A26:G26"/>
    <mergeCell ref="A27:N27"/>
  </mergeCells>
  <printOptions horizontalCentered="1" verticalCentered="1"/>
  <pageMargins left="0.15748031496063" right="0.15748031496063" top="0.393700787401575" bottom="0.393700787401575" header="0.511811023622047" footer="0.511811023622047"/>
  <pageSetup paperSize="9" scale="5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Nancy</cp:lastModifiedBy>
  <dcterms:created xsi:type="dcterms:W3CDTF">1996-12-17T01:32:00Z</dcterms:created>
  <cp:lastPrinted>2022-09-06T07:46:00Z</cp:lastPrinted>
  <dcterms:modified xsi:type="dcterms:W3CDTF">2024-03-12T09:11:43Z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57508C1D819447BD8D9CC708EFDA7A47</vt:lpwstr>
  </property>
</Properties>
</file>