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3" r:id="rId1"/>
  </sheets>
  <definedNames>
    <definedName name="_xlnm.Print_Area" localSheetId="0">Sheet1!$A$12:$O$27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D14" author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开户行请写完整银行名称“</t>
        </r>
        <r>
          <rPr>
            <sz val="9"/>
            <rFont val="Tahoma"/>
            <charset val="134"/>
          </rPr>
          <t>XXXXXX</t>
        </r>
        <r>
          <rPr>
            <sz val="9"/>
            <rFont val="宋体"/>
            <charset val="134"/>
          </rPr>
          <t>银行</t>
        </r>
        <r>
          <rPr>
            <sz val="9"/>
            <rFont val="Tahoma"/>
            <charset val="134"/>
          </rPr>
          <t>+</t>
        </r>
        <r>
          <rPr>
            <sz val="9"/>
            <rFont val="宋体"/>
            <charset val="134"/>
          </rPr>
          <t>市级</t>
        </r>
        <r>
          <rPr>
            <sz val="9"/>
            <rFont val="Tahoma"/>
            <charset val="134"/>
          </rPr>
          <t>+</t>
        </r>
        <r>
          <rPr>
            <sz val="9"/>
            <rFont val="宋体"/>
            <charset val="134"/>
          </rPr>
          <t>分行名称“不清楚的可以打银行服务热线查询，或在手机</t>
        </r>
        <r>
          <rPr>
            <sz val="9"/>
            <rFont val="Tahoma"/>
            <charset val="134"/>
          </rPr>
          <t>APP</t>
        </r>
        <r>
          <rPr>
            <sz val="9"/>
            <rFont val="宋体"/>
            <charset val="134"/>
          </rPr>
          <t xml:space="preserve">上查询
中国银行
中国建设银行
中国工商银行
交通银行
中国农业银行
招商银行
中国光大银行
</t>
        </r>
      </text>
    </comment>
    <comment ref="E14" author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 xml:space="preserve">卡号输入中间不要带空格
</t>
        </r>
      </text>
    </comment>
  </commentList>
</comments>
</file>

<file path=xl/sharedStrings.xml><?xml version="1.0" encoding="utf-8"?>
<sst xmlns="http://schemas.openxmlformats.org/spreadsheetml/2006/main" count="25" uniqueCount="25">
  <si>
    <r>
      <rPr>
        <sz val="22"/>
        <color rgb="FFFF0000"/>
        <rFont val="宋体"/>
        <charset val="134"/>
      </rPr>
      <t xml:space="preserve">填写本表请先阅读以下注意事项： 
   </t>
    </r>
    <r>
      <rPr>
        <sz val="22"/>
        <rFont val="宋体"/>
        <charset val="134"/>
      </rPr>
      <t xml:space="preserve"> 1.***填写该项劳务费具体活动事项名称，培训请的专家</t>
    </r>
    <r>
      <rPr>
        <sz val="22"/>
        <color rgb="FFFF0000"/>
        <rFont val="宋体"/>
        <charset val="134"/>
      </rPr>
      <t>一定要注上培训</t>
    </r>
    <r>
      <rPr>
        <sz val="22"/>
        <rFont val="宋体"/>
        <charset val="134"/>
      </rPr>
      <t>两字；  
    2.代扣个人所得税、实发金额、总金额合计等为自动生成，</t>
    </r>
    <r>
      <rPr>
        <sz val="22"/>
        <color rgb="FFFF0000"/>
        <rFont val="宋体"/>
        <charset val="134"/>
      </rPr>
      <t>不要</t>
    </r>
    <r>
      <rPr>
        <sz val="22"/>
        <rFont val="宋体"/>
        <charset val="134"/>
      </rPr>
      <t>调整I列和J列的公式。
    3.总金额人民币大写金额自动生成，</t>
    </r>
    <r>
      <rPr>
        <sz val="22"/>
        <color rgb="FFFF0000"/>
        <rFont val="宋体"/>
        <charset val="134"/>
      </rPr>
      <t>不需要手填</t>
    </r>
    <r>
      <rPr>
        <sz val="22"/>
        <rFont val="宋体"/>
        <charset val="134"/>
      </rPr>
      <t xml:space="preserve">
    4.</t>
    </r>
    <r>
      <rPr>
        <sz val="22"/>
        <color rgb="FFFF0000"/>
        <rFont val="宋体"/>
        <charset val="134"/>
      </rPr>
      <t>不要</t>
    </r>
    <r>
      <rPr>
        <sz val="22"/>
        <rFont val="宋体"/>
        <charset val="134"/>
      </rPr>
      <t xml:space="preserve">调整本表的格式
    5.注意调整列宽，保证各项信息显示完整。
    6.专家评审评估费按照合肥市财政局制定的《合肥市本级预算评审专家劳务费管理暂行办法》（合财预编〔2023〕833号）
    院士、正高级专业技术人员、副高级专业技术人员、其他专业技术人员（以上四类人员中含相应的同等专业水平人员）每半天（不得少于三小时，下同）的评审专家劳务费分别不得超过1675元，1050元，500元、300元，评审时间超过半天不超过3天的（含3天），评审专家劳务费从超过时间起按不超过上述标准的80%执行；
    评审时间超过3天的，评审专家劳务费从第四日起按不超过上述标准的50%执行。评审组长每半天的评审劳务费再上述标准基础上增加100元。
邀请本市区域外的专家，项目评审期间发生的食宿费可参照市直单位差旅费、会议费相关规定执行；专家来肥往返交通费据实报销。邀请本市范围内的专家，发生的市内交通费由评审专家自理。
</t>
    </r>
  </si>
  <si>
    <r>
      <rPr>
        <b/>
        <sz val="20"/>
        <rFont val="宋体"/>
        <charset val="134"/>
      </rPr>
      <t>***劳务费发放表</t>
    </r>
  </si>
  <si>
    <t>序号</t>
  </si>
  <si>
    <t>发放对象</t>
  </si>
  <si>
    <t>身份证号码</t>
  </si>
  <si>
    <t>开户行</t>
  </si>
  <si>
    <t>卡号</t>
  </si>
  <si>
    <t>半天数（半天）</t>
  </si>
  <si>
    <t>标准       （元/半天)</t>
  </si>
  <si>
    <t>是否评审组组长</t>
  </si>
  <si>
    <t>应发金额（元）</t>
  </si>
  <si>
    <t>代扣个人所得税</t>
  </si>
  <si>
    <t>实发金额（元）</t>
  </si>
  <si>
    <t>工作单位</t>
  </si>
  <si>
    <t>职务职称</t>
  </si>
  <si>
    <t>联系电话</t>
  </si>
  <si>
    <t xml:space="preserve">备注     </t>
  </si>
  <si>
    <t>张三</t>
  </si>
  <si>
    <t>340111111111110123</t>
  </si>
  <si>
    <t>招商银行合肥马鞍山路支行</t>
  </si>
  <si>
    <t>6225758079229026</t>
  </si>
  <si>
    <t>是</t>
  </si>
  <si>
    <t>中科院合肥物质研究所</t>
  </si>
  <si>
    <t>高级工程师</t>
  </si>
  <si>
    <t xml:space="preserve">
制表人：                                                                                                                                                      制表日期： 20      年     月     日
部门领导审核:     
财务审核：
分管校长审批：
校长审批：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</si>
</sst>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22"/>
      <name val="宋体"/>
      <charset val="134"/>
    </font>
    <font>
      <sz val="12"/>
      <name val="华文仿宋"/>
      <charset val="134"/>
    </font>
    <font>
      <sz val="14"/>
      <name val="华文仿宋"/>
      <charset val="134"/>
    </font>
    <font>
      <sz val="22"/>
      <color rgb="FFFF000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sz val="16"/>
      <name val="华文仿宋"/>
      <charset val="134"/>
    </font>
    <font>
      <sz val="20"/>
      <name val="华文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0" borderId="0" xfId="0" applyNumberFormat="1" applyFill="1" applyProtection="1"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3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shrinkToFit="1"/>
      <protection locked="0"/>
    </xf>
    <xf numFmtId="0" fontId="3" fillId="0" borderId="2" xfId="0" applyFont="1" applyBorder="1" applyAlignment="1" applyProtection="1">
      <alignment shrinkToFi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43" fontId="4" fillId="0" borderId="0" xfId="0" applyNumberFormat="1" applyFont="1" applyFill="1" applyAlignment="1" applyProtection="1">
      <alignment horizontal="left" vertical="center" wrapText="1"/>
      <protection locked="0"/>
    </xf>
    <xf numFmtId="43" fontId="6" fillId="0" borderId="1" xfId="0" applyNumberFormat="1" applyFont="1" applyBorder="1" applyAlignment="1" applyProtection="1">
      <alignment horizontal="center" vertical="center"/>
      <protection locked="0"/>
    </xf>
    <xf numFmtId="4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3" fillId="2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43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43" fontId="7" fillId="0" borderId="5" xfId="0" applyNumberFormat="1" applyFont="1" applyBorder="1" applyAlignment="1" applyProtection="1">
      <alignment horizontal="left" vertical="center"/>
      <protection locked="0"/>
    </xf>
    <xf numFmtId="43" fontId="7" fillId="0" borderId="0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1"/>
  <sheetViews>
    <sheetView tabSelected="1" zoomScale="60" zoomScaleNormal="60" topLeftCell="A8" workbookViewId="0">
      <selection activeCell="I19" sqref="I19"/>
    </sheetView>
  </sheetViews>
  <sheetFormatPr defaultColWidth="9" defaultRowHeight="15"/>
  <cols>
    <col min="1" max="1" width="5.125" style="4" customWidth="1"/>
    <col min="2" max="2" width="11.625" style="4" customWidth="1"/>
    <col min="3" max="3" width="23.75" style="4" customWidth="1"/>
    <col min="4" max="4" width="35.1333333333333" style="4" customWidth="1"/>
    <col min="5" max="5" width="28.25" style="4" customWidth="1"/>
    <col min="6" max="6" width="9.025" style="4" customWidth="1"/>
    <col min="7" max="7" width="11.3916666666667" style="4" customWidth="1"/>
    <col min="8" max="8" width="9.375" style="4" customWidth="1"/>
    <col min="9" max="9" width="13.2" style="5" customWidth="1"/>
    <col min="10" max="11" width="13.2" style="6" customWidth="1"/>
    <col min="12" max="12" width="31.8" style="4" customWidth="1"/>
    <col min="13" max="13" width="18.75" style="4" customWidth="1"/>
    <col min="14" max="14" width="19.25" style="4" customWidth="1"/>
    <col min="15" max="15" width="8.125" style="4" customWidth="1"/>
    <col min="16" max="16384" width="9" style="4"/>
  </cols>
  <sheetData>
    <row r="1" s="1" customFormat="1" ht="408" customHeight="1" spans="1:15">
      <c r="A1" s="7" t="s">
        <v>0</v>
      </c>
      <c r="B1" s="7"/>
      <c r="C1" s="7"/>
      <c r="D1" s="7"/>
      <c r="E1" s="7"/>
      <c r="F1" s="7"/>
      <c r="G1" s="7"/>
      <c r="H1" s="7"/>
      <c r="I1" s="27"/>
      <c r="J1" s="27"/>
      <c r="K1" s="27"/>
      <c r="L1" s="7"/>
      <c r="M1" s="7"/>
      <c r="N1" s="7"/>
      <c r="O1" s="7"/>
    </row>
    <row r="9" spans="14:14">
      <c r="N9" s="4">
        <v>1</v>
      </c>
    </row>
    <row r="12" ht="35.25" customHeight="1" spans="1:15">
      <c r="A12" s="8" t="s">
        <v>1</v>
      </c>
      <c r="B12" s="9"/>
      <c r="C12" s="9"/>
      <c r="D12" s="9"/>
      <c r="E12" s="9"/>
      <c r="F12" s="9"/>
      <c r="G12" s="9"/>
      <c r="H12" s="9"/>
      <c r="I12" s="28"/>
      <c r="J12" s="28"/>
      <c r="K12" s="28"/>
      <c r="L12" s="9"/>
      <c r="M12" s="9"/>
      <c r="N12" s="9"/>
      <c r="O12" s="9"/>
    </row>
    <row r="13" s="2" customFormat="1" ht="43.5" customHeight="1" spans="1:15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1" t="s">
        <v>7</v>
      </c>
      <c r="G13" s="11" t="s">
        <v>8</v>
      </c>
      <c r="H13" s="11" t="s">
        <v>9</v>
      </c>
      <c r="I13" s="29" t="s">
        <v>10</v>
      </c>
      <c r="J13" s="29" t="s">
        <v>11</v>
      </c>
      <c r="K13" s="29" t="s">
        <v>12</v>
      </c>
      <c r="L13" s="10" t="s">
        <v>13</v>
      </c>
      <c r="M13" s="10" t="s">
        <v>14</v>
      </c>
      <c r="N13" s="30" t="s">
        <v>15</v>
      </c>
      <c r="O13" s="31" t="s">
        <v>16</v>
      </c>
    </row>
    <row r="14" s="3" customFormat="1" ht="20" spans="1:15">
      <c r="A14" s="12">
        <v>1</v>
      </c>
      <c r="B14" s="13" t="s">
        <v>17</v>
      </c>
      <c r="C14" s="14" t="s">
        <v>18</v>
      </c>
      <c r="D14" s="15" t="s">
        <v>19</v>
      </c>
      <c r="E14" s="14" t="s">
        <v>20</v>
      </c>
      <c r="F14" s="16">
        <v>6</v>
      </c>
      <c r="G14" s="17">
        <v>1050</v>
      </c>
      <c r="H14" s="16" t="s">
        <v>21</v>
      </c>
      <c r="I14" s="32">
        <f>IF(F14=1,G14,IF(F14&lt;6,G14+(F14-1)*G14*0.8,G14+5*G14*0.8+(F14-6)*G14*0.5)+IF(H14="是",F14*100,0))</f>
        <v>5850</v>
      </c>
      <c r="J14" s="32">
        <f>CHOOSE(LOOKUP(I14,{0,800,4000,25000,62500,999999999},{1,2,3,4,5,6}),0,(I14-800)*20%,I14*80%*20%,I14*80%*30%-2000,I14*80%*40%-7000)</f>
        <v>936</v>
      </c>
      <c r="K14" s="32">
        <f>I14-J14</f>
        <v>4914</v>
      </c>
      <c r="L14" s="16" t="s">
        <v>22</v>
      </c>
      <c r="M14" s="20" t="s">
        <v>23</v>
      </c>
      <c r="N14" s="33">
        <v>13857489465</v>
      </c>
      <c r="O14" s="15"/>
    </row>
    <row r="15" s="3" customFormat="1" ht="20" spans="1:15">
      <c r="A15" s="16">
        <v>2</v>
      </c>
      <c r="B15" s="15"/>
      <c r="C15" s="18"/>
      <c r="D15" s="19"/>
      <c r="E15" s="18"/>
      <c r="F15" s="16">
        <v>2</v>
      </c>
      <c r="G15" s="17">
        <v>1675</v>
      </c>
      <c r="H15" s="16"/>
      <c r="I15" s="32">
        <f t="shared" ref="I15:I25" si="0">IF(F15=1,G15,IF(F15&lt;6,G15+(F15-1)*G15*0.8,G15+5*G15*0.8+(F15-6)*G15*0.5)+IF(H15="是",F15*100,0))</f>
        <v>3015</v>
      </c>
      <c r="J15" s="32">
        <f>CHOOSE(LOOKUP(I15,{0,800,4000,25000,62500,999999999},{1,2,3,4,5,6}),0,(I15-800)*20%,I15*80%*20%,I15*80%*30%-2000,I15*80%*40%-7000)</f>
        <v>443</v>
      </c>
      <c r="K15" s="32">
        <f t="shared" ref="K15:K25" si="1">I15-J15</f>
        <v>2572</v>
      </c>
      <c r="L15" s="34"/>
      <c r="M15" s="19"/>
      <c r="N15" s="18"/>
      <c r="O15" s="15"/>
    </row>
    <row r="16" s="3" customFormat="1" ht="20" spans="1:15">
      <c r="A16" s="20"/>
      <c r="B16" s="15"/>
      <c r="C16" s="18"/>
      <c r="D16" s="19"/>
      <c r="E16" s="18"/>
      <c r="F16" s="15"/>
      <c r="G16" s="17"/>
      <c r="H16" s="15"/>
      <c r="I16" s="32">
        <f t="shared" si="0"/>
        <v>0</v>
      </c>
      <c r="J16" s="32">
        <f>CHOOSE(LOOKUP(I16,{0,800,4000,25000,62500,999999999},{1,2,3,4,5,6}),0,(I16-800)*20%,I16*80%*20%,I16*80%*30%-2000,I16*80%*40%-7000)</f>
        <v>0</v>
      </c>
      <c r="K16" s="32">
        <f t="shared" si="1"/>
        <v>0</v>
      </c>
      <c r="L16" s="19"/>
      <c r="M16" s="19"/>
      <c r="N16" s="18"/>
      <c r="O16" s="15"/>
    </row>
    <row r="17" s="3" customFormat="1" ht="20" spans="1:15">
      <c r="A17" s="20"/>
      <c r="B17" s="15"/>
      <c r="C17" s="18"/>
      <c r="D17" s="19"/>
      <c r="E17" s="18"/>
      <c r="F17" s="15"/>
      <c r="G17" s="17"/>
      <c r="H17" s="15"/>
      <c r="I17" s="32">
        <f t="shared" si="0"/>
        <v>0</v>
      </c>
      <c r="J17" s="32">
        <f>CHOOSE(LOOKUP(I17,{0,800,4000,25000,62500,999999999},{1,2,3,4,5,6}),0,(I17-800)*20%,I17*80%*20%,I17*80%*30%-2000,I17*80%*40%-7000)</f>
        <v>0</v>
      </c>
      <c r="K17" s="32">
        <f t="shared" si="1"/>
        <v>0</v>
      </c>
      <c r="L17" s="19"/>
      <c r="M17" s="19"/>
      <c r="N17" s="18"/>
      <c r="O17" s="15"/>
    </row>
    <row r="18" s="3" customFormat="1" ht="20" spans="1:15">
      <c r="A18" s="20"/>
      <c r="B18" s="15"/>
      <c r="C18" s="18"/>
      <c r="D18" s="19"/>
      <c r="E18" s="18"/>
      <c r="F18" s="15"/>
      <c r="G18" s="17"/>
      <c r="H18" s="15"/>
      <c r="I18" s="32">
        <f t="shared" si="0"/>
        <v>0</v>
      </c>
      <c r="J18" s="32">
        <f>CHOOSE(LOOKUP(I18,{0,800,4000,25000,62500,999999999},{1,2,3,4,5,6}),0,(I18-800)*20%,I18*80%*20%,I18*80%*30%-2000,I18*80%*40%-7000)</f>
        <v>0</v>
      </c>
      <c r="K18" s="32">
        <f t="shared" si="1"/>
        <v>0</v>
      </c>
      <c r="L18" s="19"/>
      <c r="M18" s="19"/>
      <c r="N18" s="18"/>
      <c r="O18" s="15"/>
    </row>
    <row r="19" s="3" customFormat="1" ht="20" spans="1:20">
      <c r="A19" s="20"/>
      <c r="B19" s="15"/>
      <c r="C19" s="18"/>
      <c r="D19" s="19"/>
      <c r="E19" s="18"/>
      <c r="F19" s="15"/>
      <c r="G19" s="17"/>
      <c r="H19" s="15"/>
      <c r="I19" s="32">
        <f t="shared" si="0"/>
        <v>0</v>
      </c>
      <c r="J19" s="32">
        <f>CHOOSE(LOOKUP(I19,{0,800,4000,25000,62500,999999999},{1,2,3,4,5,6}),0,(I19-800)*20%,I19*80%*20%,I19*80%*30%-2000,I19*80%*40%-7000)</f>
        <v>0</v>
      </c>
      <c r="K19" s="32">
        <f t="shared" si="1"/>
        <v>0</v>
      </c>
      <c r="L19" s="19"/>
      <c r="M19" s="19"/>
      <c r="N19" s="18"/>
      <c r="O19" s="15"/>
      <c r="Q19" s="40"/>
      <c r="R19" s="40"/>
      <c r="S19" s="40"/>
      <c r="T19" s="41"/>
    </row>
    <row r="20" s="3" customFormat="1" ht="20" spans="1:15">
      <c r="A20" s="20"/>
      <c r="B20" s="15"/>
      <c r="C20" s="18"/>
      <c r="D20" s="19"/>
      <c r="E20" s="18"/>
      <c r="F20" s="15"/>
      <c r="G20" s="17"/>
      <c r="H20" s="15"/>
      <c r="I20" s="32">
        <f t="shared" si="0"/>
        <v>0</v>
      </c>
      <c r="J20" s="32">
        <f>CHOOSE(LOOKUP(I20,{0,800,4000,25000,62500,999999999},{1,2,3,4,5,6}),0,(I20-800)*20%,I20*80%*20%,I20*80%*30%-2000,I20*80%*40%-7000)</f>
        <v>0</v>
      </c>
      <c r="K20" s="32">
        <f t="shared" si="1"/>
        <v>0</v>
      </c>
      <c r="L20" s="19"/>
      <c r="M20" s="19"/>
      <c r="N20" s="18"/>
      <c r="O20" s="15"/>
    </row>
    <row r="21" s="3" customFormat="1" ht="20" spans="1:15">
      <c r="A21" s="20"/>
      <c r="B21" s="15"/>
      <c r="C21" s="18"/>
      <c r="D21" s="19"/>
      <c r="E21" s="18"/>
      <c r="F21" s="15"/>
      <c r="G21" s="17"/>
      <c r="H21" s="15"/>
      <c r="I21" s="32">
        <f t="shared" si="0"/>
        <v>0</v>
      </c>
      <c r="J21" s="32">
        <f>CHOOSE(LOOKUP(I21,{0,800,4000,25000,62500,999999999},{1,2,3,4,5,6}),0,(I21-800)*20%,I21*80%*20%,I21*80%*30%-2000,I21*80%*40%-7000)</f>
        <v>0</v>
      </c>
      <c r="K21" s="32">
        <f t="shared" si="1"/>
        <v>0</v>
      </c>
      <c r="L21" s="19"/>
      <c r="M21" s="19"/>
      <c r="N21" s="18"/>
      <c r="O21" s="15"/>
    </row>
    <row r="22" s="3" customFormat="1" ht="20" spans="1:15">
      <c r="A22" s="20"/>
      <c r="B22" s="15"/>
      <c r="C22" s="18"/>
      <c r="D22" s="19"/>
      <c r="E22" s="18"/>
      <c r="F22" s="15"/>
      <c r="G22" s="17"/>
      <c r="H22" s="15"/>
      <c r="I22" s="32">
        <f t="shared" si="0"/>
        <v>0</v>
      </c>
      <c r="J22" s="32">
        <f>CHOOSE(LOOKUP(I22,{0,800,4000,25000,62500,999999999},{1,2,3,4,5,6}),0,(I22-800)*20%,I22*80%*20%,I22*80%*30%-2000,I22*80%*40%-7000)</f>
        <v>0</v>
      </c>
      <c r="K22" s="32">
        <f t="shared" si="1"/>
        <v>0</v>
      </c>
      <c r="L22" s="19"/>
      <c r="M22" s="19"/>
      <c r="N22" s="18"/>
      <c r="O22" s="15"/>
    </row>
    <row r="23" s="3" customFormat="1" ht="20" spans="1:15">
      <c r="A23" s="20"/>
      <c r="B23" s="15"/>
      <c r="C23" s="18"/>
      <c r="D23" s="19"/>
      <c r="E23" s="18"/>
      <c r="F23" s="15"/>
      <c r="G23" s="17"/>
      <c r="H23" s="15"/>
      <c r="I23" s="32">
        <f t="shared" si="0"/>
        <v>0</v>
      </c>
      <c r="J23" s="32">
        <f>CHOOSE(LOOKUP(I23,{0,800,4000,25000,62500,999999999},{1,2,3,4,5,6}),0,(I23-800)*20%,I23*80%*20%,I23*80%*30%-2000,I23*80%*40%-7000)</f>
        <v>0</v>
      </c>
      <c r="K23" s="32">
        <f t="shared" si="1"/>
        <v>0</v>
      </c>
      <c r="L23" s="19"/>
      <c r="M23" s="19"/>
      <c r="N23" s="18"/>
      <c r="O23" s="15"/>
    </row>
    <row r="24" s="3" customFormat="1" ht="20" spans="1:15">
      <c r="A24" s="20"/>
      <c r="B24" s="15"/>
      <c r="C24" s="18"/>
      <c r="D24" s="19"/>
      <c r="E24" s="18"/>
      <c r="F24" s="15"/>
      <c r="G24" s="17"/>
      <c r="H24" s="15"/>
      <c r="I24" s="32">
        <f t="shared" si="0"/>
        <v>0</v>
      </c>
      <c r="J24" s="32">
        <f>CHOOSE(LOOKUP(I24,{0,800,4000,25000,62500,999999999},{1,2,3,4,5,6}),0,(I24-800)*20%,I24*80%*20%,I24*80%*30%-2000,I24*80%*40%-7000)</f>
        <v>0</v>
      </c>
      <c r="K24" s="32">
        <f t="shared" si="1"/>
        <v>0</v>
      </c>
      <c r="L24" s="19"/>
      <c r="M24" s="19"/>
      <c r="N24" s="18"/>
      <c r="O24" s="15"/>
    </row>
    <row r="25" s="3" customFormat="1" ht="20" spans="1:15">
      <c r="A25" s="20"/>
      <c r="B25" s="15"/>
      <c r="C25" s="18"/>
      <c r="D25" s="19"/>
      <c r="E25" s="18"/>
      <c r="F25" s="15"/>
      <c r="G25" s="17"/>
      <c r="H25" s="15"/>
      <c r="I25" s="32">
        <f t="shared" si="0"/>
        <v>0</v>
      </c>
      <c r="J25" s="32">
        <f>CHOOSE(LOOKUP(I25,{0,800,4000,25000,62500,999999999},{1,2,3,4,5,6}),0,(I25-800)*20%,I25*80%*20%,I25*80%*30%-2000,I25*80%*40%-7000)</f>
        <v>0</v>
      </c>
      <c r="K25" s="32">
        <f t="shared" si="1"/>
        <v>0</v>
      </c>
      <c r="L25" s="19"/>
      <c r="M25" s="19"/>
      <c r="N25" s="18"/>
      <c r="O25" s="15"/>
    </row>
    <row r="26" s="2" customFormat="1" ht="27" customHeight="1" spans="1:15">
      <c r="A26" s="21" t="str">
        <f>"总金额合计（大写）：人民币"&amp;SUBSTITUTE(SUBSTITUTE(TEXT(TRUNC(FIXED(I26)),"[&gt;0][dbnum2];[&lt;0]负[dbnum2];;")&amp;TEXT(RIGHT(FIXED(I26),2),"元[dbnum2]0角0分;;"&amp;IF(ABS(I26)&gt;1%,"元整",)),"零角",IF(ABS(I26)&lt;1,,"零")),"零分","整")</f>
        <v>总金额合计（大写）：人民币捌仟捌佰陆拾伍元整</v>
      </c>
      <c r="B26" s="22"/>
      <c r="C26" s="22"/>
      <c r="D26" s="22"/>
      <c r="E26" s="22"/>
      <c r="F26" s="22"/>
      <c r="G26" s="22"/>
      <c r="H26" s="23"/>
      <c r="I26" s="35">
        <f>SUM(I14:I25)</f>
        <v>8865</v>
      </c>
      <c r="J26" s="35">
        <f>SUM(J14:J25)</f>
        <v>1379</v>
      </c>
      <c r="K26" s="35">
        <f>SUM(K14:K25)</f>
        <v>7486</v>
      </c>
      <c r="L26" s="36"/>
      <c r="M26" s="37"/>
      <c r="N26" s="37"/>
      <c r="O26" s="37"/>
    </row>
    <row r="27" s="2" customFormat="1" ht="409" customHeight="1" spans="1:15">
      <c r="A27" s="24" t="s">
        <v>24</v>
      </c>
      <c r="B27" s="25"/>
      <c r="C27" s="25"/>
      <c r="D27" s="25"/>
      <c r="E27" s="25"/>
      <c r="F27" s="25"/>
      <c r="G27" s="25"/>
      <c r="H27" s="25"/>
      <c r="I27" s="38"/>
      <c r="J27" s="38"/>
      <c r="K27" s="38"/>
      <c r="L27" s="25"/>
      <c r="M27" s="25"/>
      <c r="N27" s="25"/>
      <c r="O27" s="25"/>
    </row>
    <row r="28" ht="36" customHeight="1" spans="1:15">
      <c r="A28" s="26"/>
      <c r="B28" s="26"/>
      <c r="C28" s="26"/>
      <c r="D28" s="26"/>
      <c r="E28" s="26"/>
      <c r="F28" s="26"/>
      <c r="G28" s="26"/>
      <c r="H28" s="26"/>
      <c r="I28" s="39"/>
      <c r="J28" s="39"/>
      <c r="K28" s="39"/>
      <c r="L28" s="26"/>
      <c r="M28" s="26"/>
      <c r="N28" s="26"/>
      <c r="O28" s="26"/>
    </row>
    <row r="29" ht="36" customHeight="1" spans="1:15">
      <c r="A29" s="26"/>
      <c r="B29" s="26"/>
      <c r="C29" s="26"/>
      <c r="D29" s="26"/>
      <c r="E29" s="26"/>
      <c r="F29" s="26"/>
      <c r="G29" s="26"/>
      <c r="H29" s="26"/>
      <c r="I29" s="39"/>
      <c r="J29" s="39"/>
      <c r="K29" s="39"/>
      <c r="L29" s="26"/>
      <c r="M29" s="26"/>
      <c r="N29" s="26"/>
      <c r="O29" s="26"/>
    </row>
    <row r="30" ht="36" customHeight="1" spans="1:15">
      <c r="A30" s="26"/>
      <c r="B30" s="26"/>
      <c r="C30" s="26"/>
      <c r="D30" s="26"/>
      <c r="E30" s="26"/>
      <c r="F30" s="26"/>
      <c r="G30" s="26"/>
      <c r="H30" s="26"/>
      <c r="I30" s="39"/>
      <c r="J30" s="39"/>
      <c r="K30" s="39"/>
      <c r="L30" s="26"/>
      <c r="M30" s="26"/>
      <c r="N30" s="26"/>
      <c r="O30" s="26"/>
    </row>
    <row r="31" ht="165.75" customHeight="1"/>
  </sheetData>
  <sheetProtection password="C657" sheet="1" formatCells="0" formatColumns="0" formatRows="0" insertRows="0" insertColumns="0" insertHyperlinks="0" deleteColumns="0" deleteRows="0" sort="0" autoFilter="0" pivotTables="0" objects="1"/>
  <protectedRanges>
    <protectedRange password="C71F" sqref="I14:K26" name="区域1"/>
  </protectedRanges>
  <mergeCells count="4">
    <mergeCell ref="A1:O1"/>
    <mergeCell ref="A12:O12"/>
    <mergeCell ref="A26:G26"/>
    <mergeCell ref="A27:O27"/>
  </mergeCells>
  <printOptions horizontalCentered="1" verticalCentered="1"/>
  <pageMargins left="0.15748031496063" right="0.15748031496063" top="0.393700787401575" bottom="0.393700787401575" header="0.511811023622047" footer="0.511811023622047"/>
  <pageSetup paperSize="9" scale="54" orientation="landscape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冯烈风</cp:lastModifiedBy>
  <dcterms:created xsi:type="dcterms:W3CDTF">1996-12-17T01:32:00Z</dcterms:created>
  <cp:lastPrinted>2022-05-09T08:45:00Z</cp:lastPrinted>
  <dcterms:modified xsi:type="dcterms:W3CDTF">2024-03-07T08:53:36Z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00CB89694C904908B67C0E8BCBBF108B</vt:lpwstr>
  </property>
</Properties>
</file>